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ROR\Desktop\"/>
    </mc:Choice>
  </mc:AlternateContent>
  <bookViews>
    <workbookView xWindow="0" yWindow="0" windowWidth="8910" windowHeight="9105"/>
  </bookViews>
  <sheets>
    <sheet name="осн узб 2017г." sheetId="2" r:id="rId1"/>
    <sheet name="осн рус 2017г.   " sheetId="1" r:id="rId2"/>
  </sheets>
  <definedNames>
    <definedName name="_xlnm.Print_Area" localSheetId="1">'осн рус 2017г.   '!$A$1:$B$58</definedName>
    <definedName name="_xlnm.Print_Area" localSheetId="0">'осн узб 2017г.'!$A$1:$B$62</definedName>
  </definedNames>
  <calcPr calcId="162913" refMode="R1C1"/>
</workbook>
</file>

<file path=xl/calcChain.xml><?xml version="1.0" encoding="utf-8"?>
<calcChain xmlns="http://schemas.openxmlformats.org/spreadsheetml/2006/main">
  <c r="B29" i="2" l="1"/>
  <c r="B52" i="2"/>
  <c r="B55" i="2" s="1"/>
  <c r="B58" i="2" s="1"/>
  <c r="B62" i="2" s="1"/>
  <c r="B34" i="2"/>
  <c r="B17" i="2"/>
  <c r="B10" i="2"/>
  <c r="B41" i="2" l="1"/>
  <c r="B26" i="2"/>
  <c r="B48" i="1"/>
  <c r="B51" i="1" s="1"/>
  <c r="B34" i="1"/>
  <c r="B33" i="1"/>
  <c r="B32" i="1" s="1"/>
  <c r="B27" i="1"/>
  <c r="B20" i="1"/>
  <c r="B19" i="1"/>
  <c r="B14" i="1"/>
  <c r="B11" i="1"/>
  <c r="B8" i="1" l="1"/>
  <c r="B15" i="1"/>
  <c r="B39" i="1"/>
  <c r="B54" i="1"/>
  <c r="B24" i="1" l="1"/>
  <c r="D39" i="1" s="1"/>
</calcChain>
</file>

<file path=xl/sharedStrings.xml><?xml version="1.0" encoding="utf-8"?>
<sst xmlns="http://schemas.openxmlformats.org/spreadsheetml/2006/main" count="117" uniqueCount="105">
  <si>
    <t xml:space="preserve">Краткий баланс </t>
  </si>
  <si>
    <t>АО "Узбекистон темир йуллари"</t>
  </si>
  <si>
    <t>за  2017 год</t>
  </si>
  <si>
    <t>тыс.сум</t>
  </si>
  <si>
    <t>Наименование</t>
  </si>
  <si>
    <t>основная</t>
  </si>
  <si>
    <t>показателя</t>
  </si>
  <si>
    <t>деят-сть</t>
  </si>
  <si>
    <t>АКТИВ</t>
  </si>
  <si>
    <t>1. Долгосрочные активы</t>
  </si>
  <si>
    <t>Основные средства (первоначальная стоимость)</t>
  </si>
  <si>
    <t>Сумма износа</t>
  </si>
  <si>
    <t>Основные средства (остаточная стоимость)</t>
  </si>
  <si>
    <t>Нематериальные активы (остаточная стоимость)</t>
  </si>
  <si>
    <t>Капитальные вложения</t>
  </si>
  <si>
    <t>Прочие долгосрочные активы</t>
  </si>
  <si>
    <t>2.Текущие активы</t>
  </si>
  <si>
    <t>Производственные запасы</t>
  </si>
  <si>
    <t>Расходы будущих периодов</t>
  </si>
  <si>
    <t>Денежные средства</t>
  </si>
  <si>
    <t>Прочие текущие активы</t>
  </si>
  <si>
    <t>Дебиторы, всего</t>
  </si>
  <si>
    <t xml:space="preserve">в том числе:  </t>
  </si>
  <si>
    <t>расчеты с покупателями и заказчиками</t>
  </si>
  <si>
    <t>авансовые платежи в бюджет</t>
  </si>
  <si>
    <t>Всего по активу баланса</t>
  </si>
  <si>
    <t>ПАССИВ</t>
  </si>
  <si>
    <t>1.Источники собственных средств</t>
  </si>
  <si>
    <t>Уставный капитал</t>
  </si>
  <si>
    <t>Резервный капитал</t>
  </si>
  <si>
    <t>Нераспределенная прибыль</t>
  </si>
  <si>
    <t>прочие источники</t>
  </si>
  <si>
    <t>2. Обязательства</t>
  </si>
  <si>
    <t>Долгосрочные кредиты банка и займы</t>
  </si>
  <si>
    <t>Прочие обязательства</t>
  </si>
  <si>
    <t>Кредиторская задолженность, всего</t>
  </si>
  <si>
    <t>поставщики и подрядчики</t>
  </si>
  <si>
    <t>задолженность по бюджету</t>
  </si>
  <si>
    <t>Всего по пассиву баланса</t>
  </si>
  <si>
    <t xml:space="preserve">Отчет о финансовых результатах по </t>
  </si>
  <si>
    <t>основная      деят-сть</t>
  </si>
  <si>
    <t>Чистая выручка от реализации продукции, работ и услуг      ( без НДС)</t>
  </si>
  <si>
    <t>Производственная себестоимость</t>
  </si>
  <si>
    <t>Валовая прибыль</t>
  </si>
  <si>
    <t>Расходы периода</t>
  </si>
  <si>
    <t>Прочие операционные доходы</t>
  </si>
  <si>
    <t>Прибыль от основной деятельности</t>
  </si>
  <si>
    <t>Расходы по финансовой деятельности</t>
  </si>
  <si>
    <t>Доходы от финансовой деятельности</t>
  </si>
  <si>
    <t>Прибыль до уплаты налога</t>
  </si>
  <si>
    <t>Чрезвычайные прибыли и убытки</t>
  </si>
  <si>
    <t>Налог на прибыль</t>
  </si>
  <si>
    <t>Прочие отчисления от прибыли</t>
  </si>
  <si>
    <t>Чистая прибыль компании</t>
  </si>
  <si>
    <t>АЖ "Узбекистон темир йуллари" нинг</t>
  </si>
  <si>
    <t>минг.сум</t>
  </si>
  <si>
    <t>Курсаткичлар</t>
  </si>
  <si>
    <t>асосий</t>
  </si>
  <si>
    <t>номи</t>
  </si>
  <si>
    <t>фаолият</t>
  </si>
  <si>
    <t>1. Узок муддатли активлар</t>
  </si>
  <si>
    <t>Асосий воситалар (бошлангич киймати)</t>
  </si>
  <si>
    <t>Эскириш суммаси</t>
  </si>
  <si>
    <t>Асосий воситалар (колдик киймати)</t>
  </si>
  <si>
    <t>Номоддий активлар (колдик киймати)</t>
  </si>
  <si>
    <t>Капитал куйилмалар</t>
  </si>
  <si>
    <t>Бошка узок муддатли активлар</t>
  </si>
  <si>
    <t>2. Жорий активлар</t>
  </si>
  <si>
    <t>Ишлаб чикариш захиралари</t>
  </si>
  <si>
    <t>Келгуси давр харажатлари</t>
  </si>
  <si>
    <t>Пул маблаглари</t>
  </si>
  <si>
    <t>Бошка жорий активлар</t>
  </si>
  <si>
    <t>Дебиторлар, жами</t>
  </si>
  <si>
    <t xml:space="preserve">шу жумладан:  </t>
  </si>
  <si>
    <t>харидор ва буюртмачиларнинг карзи</t>
  </si>
  <si>
    <t>бюджетга бунак туловлар</t>
  </si>
  <si>
    <t>Баланс активи буйича жами</t>
  </si>
  <si>
    <t>1.Уз маблаглари манбалари</t>
  </si>
  <si>
    <t>Устав капитали</t>
  </si>
  <si>
    <t>Резерв капитали</t>
  </si>
  <si>
    <t>бошка манбалар</t>
  </si>
  <si>
    <t>2. Мажбуриятлар</t>
  </si>
  <si>
    <t>Узок муддатли банк кредитлари ва карзлар</t>
  </si>
  <si>
    <t>Бошка мажбуриятлар</t>
  </si>
  <si>
    <t>Кредиторлик карзлар, жами</t>
  </si>
  <si>
    <t>берувчилар ва пудратчилар</t>
  </si>
  <si>
    <t>бюджетга туловлар буйича карз</t>
  </si>
  <si>
    <t>Баланс пассиви буйича жами</t>
  </si>
  <si>
    <t>асосий фаолият</t>
  </si>
  <si>
    <t>Махсулот (товар, иш ва хизмат) ларни сотишдан соф тушум  ( без НДС)</t>
  </si>
  <si>
    <t>Сотилган махсулот (товар, иш ва хизмат) ларнинг таннархи</t>
  </si>
  <si>
    <t>Махсулот (товар, иш ва хизмат)ларни сотишнинг ялпи фойдаси</t>
  </si>
  <si>
    <t>Давр харажатлари</t>
  </si>
  <si>
    <t>Бошка операцион харажатлар</t>
  </si>
  <si>
    <t>Асосий фаолиятнинг фойдаси</t>
  </si>
  <si>
    <t>Молиявий фаолият буйича харажатлар</t>
  </si>
  <si>
    <t>Молиявий фаолиятнинг даромадлари</t>
  </si>
  <si>
    <t>Даромад (фойда) солигини тулагунга кадар фойда</t>
  </si>
  <si>
    <t>Фавкулоддаги фойда ва зарарлар</t>
  </si>
  <si>
    <t>Даромад (фойда) солиги</t>
  </si>
  <si>
    <t>Фойдадан бошка соликлар ва йигимлар</t>
  </si>
  <si>
    <t>Хисобот даврининг соф фойдаси</t>
  </si>
  <si>
    <t>кискача йиллик  бухгалтерия баланси ( 2017й.)</t>
  </si>
  <si>
    <t xml:space="preserve">молиявий натижалар тугрисидаги йиллик (2017й.)   хисоботи </t>
  </si>
  <si>
    <t>Таксимланмаган фойда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</si>
</sst>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/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topLeftCell="A42" workbookViewId="0">
      <selection activeCell="A44" sqref="A44:B44"/>
    </sheetView>
  </sheetViews>
  <sheetFormatPr defaultRowHeight="13.5" x14ac:dyDescent="0.2"/>
  <cols>
    <col min="1" max="1" width="51" style="1" customWidth="1"/>
    <col min="2" max="2" width="27.42578125" style="1" customWidth="1"/>
    <col min="3" max="16384" width="9.140625" style="1"/>
  </cols>
  <sheetData>
    <row r="1" spans="1:3" x14ac:dyDescent="0.2">
      <c r="A1" s="19" t="s">
        <v>54</v>
      </c>
      <c r="B1" s="19"/>
    </row>
    <row r="2" spans="1:3" x14ac:dyDescent="0.2">
      <c r="A2" s="19" t="s">
        <v>102</v>
      </c>
      <c r="B2" s="19"/>
    </row>
    <row r="3" spans="1:3" hidden="1" x14ac:dyDescent="0.2">
      <c r="A3" s="19"/>
      <c r="B3" s="19"/>
    </row>
    <row r="4" spans="1:3" ht="12.75" customHeight="1" x14ac:dyDescent="0.2"/>
    <row r="5" spans="1:3" x14ac:dyDescent="0.2">
      <c r="B5" s="2" t="s">
        <v>55</v>
      </c>
    </row>
    <row r="6" spans="1:3" x14ac:dyDescent="0.2">
      <c r="A6" s="3" t="s">
        <v>56</v>
      </c>
      <c r="B6" s="4" t="s">
        <v>57</v>
      </c>
      <c r="C6" s="5"/>
    </row>
    <row r="7" spans="1:3" x14ac:dyDescent="0.2">
      <c r="A7" s="6" t="s">
        <v>58</v>
      </c>
      <c r="B7" s="7" t="s">
        <v>59</v>
      </c>
      <c r="C7" s="5"/>
    </row>
    <row r="8" spans="1:3" x14ac:dyDescent="0.2">
      <c r="A8" s="17"/>
      <c r="B8" s="17"/>
      <c r="C8" s="5"/>
    </row>
    <row r="9" spans="1:3" x14ac:dyDescent="0.2">
      <c r="A9" s="22" t="s">
        <v>8</v>
      </c>
      <c r="B9" s="23"/>
      <c r="C9" s="5"/>
    </row>
    <row r="10" spans="1:3" x14ac:dyDescent="0.2">
      <c r="A10" s="8" t="s">
        <v>60</v>
      </c>
      <c r="B10" s="9">
        <f>B13+B14+B15+B16</f>
        <v>12593199960</v>
      </c>
      <c r="C10" s="5"/>
    </row>
    <row r="11" spans="1:3" x14ac:dyDescent="0.2">
      <c r="A11" s="10" t="s">
        <v>61</v>
      </c>
      <c r="B11" s="11">
        <v>14773593626</v>
      </c>
      <c r="C11" s="5"/>
    </row>
    <row r="12" spans="1:3" x14ac:dyDescent="0.2">
      <c r="A12" s="10" t="s">
        <v>62</v>
      </c>
      <c r="B12" s="11">
        <v>4320658666</v>
      </c>
      <c r="C12" s="5"/>
    </row>
    <row r="13" spans="1:3" x14ac:dyDescent="0.2">
      <c r="A13" s="10" t="s">
        <v>63</v>
      </c>
      <c r="B13" s="11">
        <v>10452934960</v>
      </c>
      <c r="C13" s="5"/>
    </row>
    <row r="14" spans="1:3" x14ac:dyDescent="0.2">
      <c r="A14" s="10" t="s">
        <v>64</v>
      </c>
      <c r="B14" s="11">
        <v>345379</v>
      </c>
      <c r="C14" s="5"/>
    </row>
    <row r="15" spans="1:3" x14ac:dyDescent="0.2">
      <c r="A15" s="10" t="s">
        <v>65</v>
      </c>
      <c r="B15" s="11">
        <v>1572602311</v>
      </c>
      <c r="C15" s="5"/>
    </row>
    <row r="16" spans="1:3" x14ac:dyDescent="0.2">
      <c r="A16" s="10" t="s">
        <v>66</v>
      </c>
      <c r="B16" s="11">
        <v>567317310</v>
      </c>
      <c r="C16" s="5"/>
    </row>
    <row r="17" spans="1:3" x14ac:dyDescent="0.2">
      <c r="A17" s="8" t="s">
        <v>67</v>
      </c>
      <c r="B17" s="9">
        <f>B18+B19+B20+B21+B22</f>
        <v>11683693105</v>
      </c>
      <c r="C17" s="5"/>
    </row>
    <row r="18" spans="1:3" x14ac:dyDescent="0.2">
      <c r="A18" s="10" t="s">
        <v>68</v>
      </c>
      <c r="B18" s="11">
        <v>1047437972</v>
      </c>
      <c r="C18" s="5"/>
    </row>
    <row r="19" spans="1:3" x14ac:dyDescent="0.2">
      <c r="A19" s="10" t="s">
        <v>69</v>
      </c>
      <c r="B19" s="11">
        <v>8441062224</v>
      </c>
      <c r="C19" s="5"/>
    </row>
    <row r="20" spans="1:3" x14ac:dyDescent="0.2">
      <c r="A20" s="10" t="s">
        <v>70</v>
      </c>
      <c r="B20" s="11">
        <v>468669767</v>
      </c>
      <c r="C20" s="5"/>
    </row>
    <row r="21" spans="1:3" x14ac:dyDescent="0.2">
      <c r="A21" s="10" t="s">
        <v>71</v>
      </c>
      <c r="B21" s="11">
        <v>160480738</v>
      </c>
      <c r="C21" s="5"/>
    </row>
    <row r="22" spans="1:3" x14ac:dyDescent="0.2">
      <c r="A22" s="10" t="s">
        <v>72</v>
      </c>
      <c r="B22" s="11">
        <v>1566042404</v>
      </c>
      <c r="C22" s="5"/>
    </row>
    <row r="23" spans="1:3" x14ac:dyDescent="0.2">
      <c r="A23" s="10" t="s">
        <v>73</v>
      </c>
      <c r="B23" s="11"/>
      <c r="C23" s="5"/>
    </row>
    <row r="24" spans="1:3" x14ac:dyDescent="0.2">
      <c r="A24" s="10" t="s">
        <v>74</v>
      </c>
      <c r="B24" s="11">
        <v>268038094</v>
      </c>
      <c r="C24" s="5"/>
    </row>
    <row r="25" spans="1:3" x14ac:dyDescent="0.2">
      <c r="A25" s="10" t="s">
        <v>75</v>
      </c>
      <c r="B25" s="11">
        <v>5252951</v>
      </c>
      <c r="C25" s="5"/>
    </row>
    <row r="26" spans="1:3" x14ac:dyDescent="0.2">
      <c r="A26" s="8" t="s">
        <v>76</v>
      </c>
      <c r="B26" s="9">
        <f>B10+B17</f>
        <v>24276893065</v>
      </c>
      <c r="C26" s="5"/>
    </row>
    <row r="27" spans="1:3" x14ac:dyDescent="0.2">
      <c r="A27" s="8"/>
      <c r="B27" s="8"/>
      <c r="C27" s="5"/>
    </row>
    <row r="28" spans="1:3" x14ac:dyDescent="0.2">
      <c r="A28" s="22" t="s">
        <v>26</v>
      </c>
      <c r="B28" s="23"/>
      <c r="C28" s="5"/>
    </row>
    <row r="29" spans="1:3" x14ac:dyDescent="0.2">
      <c r="A29" s="8" t="s">
        <v>77</v>
      </c>
      <c r="B29" s="9">
        <f>B30+B31+B33+B32</f>
        <v>10124233076</v>
      </c>
      <c r="C29" s="5"/>
    </row>
    <row r="30" spans="1:3" x14ac:dyDescent="0.2">
      <c r="A30" s="10" t="s">
        <v>78</v>
      </c>
      <c r="B30" s="11">
        <v>828202670</v>
      </c>
      <c r="C30" s="5"/>
    </row>
    <row r="31" spans="1:3" x14ac:dyDescent="0.2">
      <c r="A31" s="10" t="s">
        <v>79</v>
      </c>
      <c r="B31" s="11">
        <v>8121422920</v>
      </c>
      <c r="C31" s="5"/>
    </row>
    <row r="32" spans="1:3" x14ac:dyDescent="0.2">
      <c r="A32" s="10" t="s">
        <v>104</v>
      </c>
      <c r="B32" s="11">
        <v>223400675</v>
      </c>
      <c r="C32" s="5"/>
    </row>
    <row r="33" spans="1:3" x14ac:dyDescent="0.2">
      <c r="A33" s="10" t="s">
        <v>80</v>
      </c>
      <c r="B33" s="11">
        <v>951206811</v>
      </c>
      <c r="C33" s="5"/>
    </row>
    <row r="34" spans="1:3" x14ac:dyDescent="0.2">
      <c r="A34" s="8" t="s">
        <v>81</v>
      </c>
      <c r="B34" s="9">
        <f>B35+B36+B37</f>
        <v>14152659989</v>
      </c>
      <c r="C34" s="5"/>
    </row>
    <row r="35" spans="1:3" x14ac:dyDescent="0.2">
      <c r="A35" s="10" t="s">
        <v>82</v>
      </c>
      <c r="B35" s="11">
        <v>12304013149</v>
      </c>
      <c r="C35" s="5"/>
    </row>
    <row r="36" spans="1:3" x14ac:dyDescent="0.2">
      <c r="A36" s="10" t="s">
        <v>83</v>
      </c>
      <c r="B36" s="11">
        <v>8878479</v>
      </c>
      <c r="C36" s="5"/>
    </row>
    <row r="37" spans="1:3" x14ac:dyDescent="0.2">
      <c r="A37" s="10" t="s">
        <v>84</v>
      </c>
      <c r="B37" s="11">
        <v>1839768361</v>
      </c>
      <c r="C37" s="5"/>
    </row>
    <row r="38" spans="1:3" x14ac:dyDescent="0.2">
      <c r="A38" s="10" t="s">
        <v>73</v>
      </c>
      <c r="B38" s="11"/>
      <c r="C38" s="5"/>
    </row>
    <row r="39" spans="1:3" x14ac:dyDescent="0.2">
      <c r="A39" s="10" t="s">
        <v>85</v>
      </c>
      <c r="B39" s="11">
        <v>514650184</v>
      </c>
      <c r="C39" s="5"/>
    </row>
    <row r="40" spans="1:3" x14ac:dyDescent="0.2">
      <c r="A40" s="10" t="s">
        <v>86</v>
      </c>
      <c r="B40" s="11">
        <v>62317043</v>
      </c>
      <c r="C40" s="5"/>
    </row>
    <row r="41" spans="1:3" x14ac:dyDescent="0.2">
      <c r="A41" s="8" t="s">
        <v>87</v>
      </c>
      <c r="B41" s="9">
        <f>B29+B34</f>
        <v>24276893065</v>
      </c>
      <c r="C41" s="5"/>
    </row>
    <row r="42" spans="1:3" x14ac:dyDescent="0.2">
      <c r="A42" s="13"/>
      <c r="B42" s="13"/>
    </row>
    <row r="43" spans="1:3" x14ac:dyDescent="0.2">
      <c r="A43" s="19" t="s">
        <v>54</v>
      </c>
      <c r="B43" s="19"/>
      <c r="C43" s="14"/>
    </row>
    <row r="44" spans="1:3" x14ac:dyDescent="0.2">
      <c r="A44" s="19" t="s">
        <v>103</v>
      </c>
      <c r="B44" s="19"/>
      <c r="C44" s="14"/>
    </row>
    <row r="45" spans="1:3" hidden="1" x14ac:dyDescent="0.2">
      <c r="A45" s="19"/>
      <c r="B45" s="19"/>
      <c r="C45" s="14"/>
    </row>
    <row r="46" spans="1:3" x14ac:dyDescent="0.2">
      <c r="A46" s="13"/>
      <c r="B46" s="16"/>
    </row>
    <row r="47" spans="1:3" x14ac:dyDescent="0.2">
      <c r="A47" s="13"/>
      <c r="B47" s="2" t="s">
        <v>55</v>
      </c>
    </row>
    <row r="48" spans="1:3" ht="13.5" customHeight="1" x14ac:dyDescent="0.2">
      <c r="A48" s="4" t="s">
        <v>56</v>
      </c>
      <c r="B48" s="20" t="s">
        <v>88</v>
      </c>
    </row>
    <row r="49" spans="1:2" x14ac:dyDescent="0.2">
      <c r="A49" s="7" t="s">
        <v>58</v>
      </c>
      <c r="B49" s="21"/>
    </row>
    <row r="50" spans="1:2" ht="27" x14ac:dyDescent="0.2">
      <c r="A50" s="15" t="s">
        <v>89</v>
      </c>
      <c r="B50" s="11">
        <v>5180801340</v>
      </c>
    </row>
    <row r="51" spans="1:2" x14ac:dyDescent="0.2">
      <c r="A51" s="10" t="s">
        <v>90</v>
      </c>
      <c r="B51" s="11">
        <v>3191287162</v>
      </c>
    </row>
    <row r="52" spans="1:2" ht="27" x14ac:dyDescent="0.2">
      <c r="A52" s="18" t="s">
        <v>91</v>
      </c>
      <c r="B52" s="9">
        <f>B50-B51</f>
        <v>1989514178</v>
      </c>
    </row>
    <row r="53" spans="1:2" x14ac:dyDescent="0.2">
      <c r="A53" s="10" t="s">
        <v>92</v>
      </c>
      <c r="B53" s="11">
        <v>752744444</v>
      </c>
    </row>
    <row r="54" spans="1:2" x14ac:dyDescent="0.2">
      <c r="A54" s="10" t="s">
        <v>93</v>
      </c>
      <c r="B54" s="11">
        <v>178630359</v>
      </c>
    </row>
    <row r="55" spans="1:2" x14ac:dyDescent="0.2">
      <c r="A55" s="8" t="s">
        <v>94</v>
      </c>
      <c r="B55" s="9">
        <f>B52-B53+B54</f>
        <v>1415400093</v>
      </c>
    </row>
    <row r="56" spans="1:2" x14ac:dyDescent="0.2">
      <c r="A56" s="10" t="s">
        <v>95</v>
      </c>
      <c r="B56" s="11">
        <v>833455050</v>
      </c>
    </row>
    <row r="57" spans="1:2" x14ac:dyDescent="0.2">
      <c r="A57" s="10" t="s">
        <v>96</v>
      </c>
      <c r="B57" s="11">
        <v>506789162</v>
      </c>
    </row>
    <row r="58" spans="1:2" x14ac:dyDescent="0.2">
      <c r="A58" s="8" t="s">
        <v>97</v>
      </c>
      <c r="B58" s="9">
        <f>B55-B56+B57</f>
        <v>1088734205</v>
      </c>
    </row>
    <row r="59" spans="1:2" x14ac:dyDescent="0.2">
      <c r="A59" s="10" t="s">
        <v>98</v>
      </c>
      <c r="B59" s="11"/>
    </row>
    <row r="60" spans="1:2" x14ac:dyDescent="0.2">
      <c r="A60" s="10" t="s">
        <v>99</v>
      </c>
      <c r="B60" s="11">
        <v>30730577</v>
      </c>
    </row>
    <row r="61" spans="1:2" x14ac:dyDescent="0.2">
      <c r="A61" s="10" t="s">
        <v>100</v>
      </c>
      <c r="B61" s="11">
        <v>83965344</v>
      </c>
    </row>
    <row r="62" spans="1:2" x14ac:dyDescent="0.2">
      <c r="A62" s="8" t="s">
        <v>101</v>
      </c>
      <c r="B62" s="9">
        <f>B58-B60-B61</f>
        <v>974038284</v>
      </c>
    </row>
  </sheetData>
  <mergeCells count="9">
    <mergeCell ref="A44:B44"/>
    <mergeCell ref="A45:B45"/>
    <mergeCell ref="B48:B49"/>
    <mergeCell ref="A1:B1"/>
    <mergeCell ref="A2:B2"/>
    <mergeCell ref="A3:B3"/>
    <mergeCell ref="A9:B9"/>
    <mergeCell ref="A28:B28"/>
    <mergeCell ref="A43:B43"/>
  </mergeCells>
  <pageMargins left="1.37" right="0.2" top="0.39370078740157483" bottom="0.39370078740157483" header="0.51181102362204722" footer="0.51181102362204722"/>
  <pageSetup paperSize="9" scale="94" orientation="portrait" r:id="rId1"/>
  <headerFooter alignWithMargins="0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16" workbookViewId="0">
      <selection activeCell="A45" sqref="A45"/>
    </sheetView>
  </sheetViews>
  <sheetFormatPr defaultRowHeight="13.5" x14ac:dyDescent="0.2"/>
  <cols>
    <col min="1" max="1" width="51" style="1" customWidth="1"/>
    <col min="2" max="2" width="27.42578125" style="1" customWidth="1"/>
    <col min="3" max="3" width="9.140625" style="1"/>
    <col min="4" max="4" width="13.85546875" style="1" customWidth="1"/>
    <col min="5" max="5" width="9.140625" style="1"/>
    <col min="6" max="6" width="12.7109375" style="1" bestFit="1" customWidth="1"/>
    <col min="7" max="16384" width="9.140625" style="1"/>
  </cols>
  <sheetData>
    <row r="1" spans="1:4" x14ac:dyDescent="0.2">
      <c r="A1" s="19" t="s">
        <v>0</v>
      </c>
      <c r="B1" s="19"/>
    </row>
    <row r="2" spans="1:4" x14ac:dyDescent="0.2">
      <c r="A2" s="19" t="s">
        <v>1</v>
      </c>
      <c r="B2" s="19"/>
    </row>
    <row r="3" spans="1:4" ht="12.75" customHeight="1" x14ac:dyDescent="0.2">
      <c r="A3" s="19" t="s">
        <v>2</v>
      </c>
      <c r="B3" s="19"/>
    </row>
    <row r="4" spans="1:4" ht="14.25" customHeight="1" x14ac:dyDescent="0.2">
      <c r="B4" s="2" t="s">
        <v>3</v>
      </c>
    </row>
    <row r="5" spans="1:4" x14ac:dyDescent="0.2">
      <c r="A5" s="3" t="s">
        <v>4</v>
      </c>
      <c r="B5" s="4" t="s">
        <v>5</v>
      </c>
      <c r="C5" s="5"/>
    </row>
    <row r="6" spans="1:4" ht="9.75" customHeight="1" x14ac:dyDescent="0.2">
      <c r="A6" s="6" t="s">
        <v>6</v>
      </c>
      <c r="B6" s="7" t="s">
        <v>7</v>
      </c>
      <c r="C6" s="5"/>
    </row>
    <row r="7" spans="1:4" x14ac:dyDescent="0.2">
      <c r="A7" s="22" t="s">
        <v>8</v>
      </c>
      <c r="B7" s="23"/>
      <c r="C7" s="5"/>
    </row>
    <row r="8" spans="1:4" x14ac:dyDescent="0.2">
      <c r="A8" s="8" t="s">
        <v>9</v>
      </c>
      <c r="B8" s="9">
        <f>B11+B12+B13+B14</f>
        <v>12593199960</v>
      </c>
      <c r="C8" s="5"/>
    </row>
    <row r="9" spans="1:4" x14ac:dyDescent="0.2">
      <c r="A9" s="10" t="s">
        <v>10</v>
      </c>
      <c r="B9" s="11">
        <v>14773593626</v>
      </c>
      <c r="C9" s="5"/>
    </row>
    <row r="10" spans="1:4" x14ac:dyDescent="0.2">
      <c r="A10" s="10" t="s">
        <v>11</v>
      </c>
      <c r="B10" s="11">
        <v>4320658666</v>
      </c>
      <c r="C10" s="5"/>
    </row>
    <row r="11" spans="1:4" x14ac:dyDescent="0.2">
      <c r="A11" s="10" t="s">
        <v>12</v>
      </c>
      <c r="B11" s="11">
        <f>B9-B10</f>
        <v>10452934960</v>
      </c>
      <c r="C11" s="5"/>
      <c r="D11" s="12"/>
    </row>
    <row r="12" spans="1:4" x14ac:dyDescent="0.2">
      <c r="A12" s="10" t="s">
        <v>13</v>
      </c>
      <c r="B12" s="11">
        <v>345379</v>
      </c>
      <c r="C12" s="5"/>
    </row>
    <row r="13" spans="1:4" x14ac:dyDescent="0.2">
      <c r="A13" s="10" t="s">
        <v>14</v>
      </c>
      <c r="B13" s="11">
        <v>1572602311</v>
      </c>
      <c r="C13" s="5"/>
    </row>
    <row r="14" spans="1:4" x14ac:dyDescent="0.2">
      <c r="A14" s="10" t="s">
        <v>15</v>
      </c>
      <c r="B14" s="11">
        <f>518018092+5064405+44234813</f>
        <v>567317310</v>
      </c>
      <c r="C14" s="5"/>
      <c r="D14" s="12"/>
    </row>
    <row r="15" spans="1:4" x14ac:dyDescent="0.2">
      <c r="A15" s="8" t="s">
        <v>16</v>
      </c>
      <c r="B15" s="9">
        <f>B16+B17+B18+B19+B20</f>
        <v>11683693105</v>
      </c>
      <c r="C15" s="5"/>
    </row>
    <row r="16" spans="1:4" x14ac:dyDescent="0.2">
      <c r="A16" s="10" t="s">
        <v>17</v>
      </c>
      <c r="B16" s="11">
        <v>1047437972</v>
      </c>
      <c r="C16" s="5"/>
    </row>
    <row r="17" spans="1:3" x14ac:dyDescent="0.2">
      <c r="A17" s="10" t="s">
        <v>18</v>
      </c>
      <c r="B17" s="11">
        <v>8441062224</v>
      </c>
      <c r="C17" s="5"/>
    </row>
    <row r="18" spans="1:3" x14ac:dyDescent="0.2">
      <c r="A18" s="10" t="s">
        <v>19</v>
      </c>
      <c r="B18" s="11">
        <v>468669767</v>
      </c>
      <c r="C18" s="5"/>
    </row>
    <row r="19" spans="1:3" x14ac:dyDescent="0.2">
      <c r="A19" s="10" t="s">
        <v>20</v>
      </c>
      <c r="B19" s="11">
        <f>112988756+4500195+32223606+6932057+3836124</f>
        <v>160480738</v>
      </c>
      <c r="C19" s="5"/>
    </row>
    <row r="20" spans="1:3" x14ac:dyDescent="0.2">
      <c r="A20" s="10" t="s">
        <v>21</v>
      </c>
      <c r="B20" s="11">
        <f>1563620340+2422064</f>
        <v>1566042404</v>
      </c>
      <c r="C20" s="5"/>
    </row>
    <row r="21" spans="1:3" x14ac:dyDescent="0.2">
      <c r="A21" s="10" t="s">
        <v>22</v>
      </c>
      <c r="B21" s="11"/>
      <c r="C21" s="5"/>
    </row>
    <row r="22" spans="1:3" x14ac:dyDescent="0.2">
      <c r="A22" s="10" t="s">
        <v>23</v>
      </c>
      <c r="B22" s="11">
        <v>268038094</v>
      </c>
      <c r="C22" s="5"/>
    </row>
    <row r="23" spans="1:3" x14ac:dyDescent="0.2">
      <c r="A23" s="10" t="s">
        <v>24</v>
      </c>
      <c r="B23" s="11">
        <v>5252951</v>
      </c>
      <c r="C23" s="5"/>
    </row>
    <row r="24" spans="1:3" x14ac:dyDescent="0.2">
      <c r="A24" s="8" t="s">
        <v>25</v>
      </c>
      <c r="B24" s="9">
        <f>B8+B15</f>
        <v>24276893065</v>
      </c>
      <c r="C24" s="5"/>
    </row>
    <row r="25" spans="1:3" ht="8.25" customHeight="1" x14ac:dyDescent="0.2">
      <c r="A25" s="8"/>
      <c r="B25" s="8"/>
      <c r="C25" s="5"/>
    </row>
    <row r="26" spans="1:3" ht="14.25" customHeight="1" x14ac:dyDescent="0.2">
      <c r="A26" s="22" t="s">
        <v>26</v>
      </c>
      <c r="B26" s="23"/>
      <c r="C26" s="5"/>
    </row>
    <row r="27" spans="1:3" x14ac:dyDescent="0.2">
      <c r="A27" s="8" t="s">
        <v>27</v>
      </c>
      <c r="B27" s="9">
        <f>B28+B29+B31+B30</f>
        <v>10124233076</v>
      </c>
      <c r="C27" s="5"/>
    </row>
    <row r="28" spans="1:3" x14ac:dyDescent="0.2">
      <c r="A28" s="10" t="s">
        <v>28</v>
      </c>
      <c r="B28" s="11">
        <v>828202670</v>
      </c>
      <c r="C28" s="5"/>
    </row>
    <row r="29" spans="1:3" x14ac:dyDescent="0.2">
      <c r="A29" s="10" t="s">
        <v>29</v>
      </c>
      <c r="B29" s="11">
        <v>8121422920</v>
      </c>
      <c r="C29" s="5"/>
    </row>
    <row r="30" spans="1:3" x14ac:dyDescent="0.2">
      <c r="A30" s="10" t="s">
        <v>30</v>
      </c>
      <c r="B30" s="11">
        <v>223400675</v>
      </c>
      <c r="C30" s="5"/>
    </row>
    <row r="31" spans="1:3" x14ac:dyDescent="0.2">
      <c r="A31" s="10" t="s">
        <v>31</v>
      </c>
      <c r="B31" s="11">
        <v>951206811</v>
      </c>
      <c r="C31" s="5"/>
    </row>
    <row r="32" spans="1:3" x14ac:dyDescent="0.2">
      <c r="A32" s="8" t="s">
        <v>32</v>
      </c>
      <c r="B32" s="9">
        <f>B33+B34+B35</f>
        <v>14152659989</v>
      </c>
      <c r="C32" s="5"/>
    </row>
    <row r="33" spans="1:4" x14ac:dyDescent="0.2">
      <c r="A33" s="10" t="s">
        <v>33</v>
      </c>
      <c r="B33" s="11">
        <f>12303913149+100000</f>
        <v>12304013149</v>
      </c>
      <c r="C33" s="5"/>
    </row>
    <row r="34" spans="1:4" x14ac:dyDescent="0.2">
      <c r="A34" s="10" t="s">
        <v>34</v>
      </c>
      <c r="B34" s="11">
        <f>5666666+3211813</f>
        <v>8878479</v>
      </c>
      <c r="C34" s="5"/>
    </row>
    <row r="35" spans="1:4" x14ac:dyDescent="0.2">
      <c r="A35" s="10" t="s">
        <v>35</v>
      </c>
      <c r="B35" s="11">
        <v>1839768361</v>
      </c>
      <c r="C35" s="5"/>
    </row>
    <row r="36" spans="1:4" x14ac:dyDescent="0.2">
      <c r="A36" s="10" t="s">
        <v>22</v>
      </c>
      <c r="B36" s="11"/>
      <c r="C36" s="5"/>
    </row>
    <row r="37" spans="1:4" x14ac:dyDescent="0.2">
      <c r="A37" s="10" t="s">
        <v>36</v>
      </c>
      <c r="B37" s="11">
        <v>514650184</v>
      </c>
      <c r="C37" s="5"/>
    </row>
    <row r="38" spans="1:4" x14ac:dyDescent="0.2">
      <c r="A38" s="10" t="s">
        <v>37</v>
      </c>
      <c r="B38" s="11">
        <v>62317043</v>
      </c>
      <c r="C38" s="5"/>
    </row>
    <row r="39" spans="1:4" x14ac:dyDescent="0.2">
      <c r="A39" s="8" t="s">
        <v>38</v>
      </c>
      <c r="B39" s="9">
        <f>B27+B32</f>
        <v>24276893065</v>
      </c>
      <c r="C39" s="5"/>
      <c r="D39" s="12">
        <f>B24-B39</f>
        <v>0</v>
      </c>
    </row>
    <row r="40" spans="1:4" ht="8.25" customHeight="1" x14ac:dyDescent="0.2">
      <c r="A40" s="13"/>
      <c r="B40" s="13"/>
    </row>
    <row r="41" spans="1:4" x14ac:dyDescent="0.2">
      <c r="A41" s="19" t="s">
        <v>39</v>
      </c>
      <c r="B41" s="19"/>
      <c r="C41" s="14"/>
    </row>
    <row r="42" spans="1:4" x14ac:dyDescent="0.2">
      <c r="A42" s="19" t="s">
        <v>1</v>
      </c>
      <c r="B42" s="19"/>
      <c r="C42" s="14"/>
    </row>
    <row r="43" spans="1:4" x14ac:dyDescent="0.2">
      <c r="A43" s="19" t="s">
        <v>2</v>
      </c>
      <c r="B43" s="19"/>
      <c r="C43" s="14"/>
    </row>
    <row r="44" spans="1:4" ht="13.5" customHeight="1" x14ac:dyDescent="0.2">
      <c r="A44" s="4" t="s">
        <v>4</v>
      </c>
      <c r="B44" s="20" t="s">
        <v>40</v>
      </c>
    </row>
    <row r="45" spans="1:4" ht="13.5" customHeight="1" x14ac:dyDescent="0.2">
      <c r="A45" s="7" t="s">
        <v>6</v>
      </c>
      <c r="B45" s="21"/>
    </row>
    <row r="46" spans="1:4" ht="27" x14ac:dyDescent="0.2">
      <c r="A46" s="15" t="s">
        <v>41</v>
      </c>
      <c r="B46" s="11">
        <v>5180801340</v>
      </c>
    </row>
    <row r="47" spans="1:4" x14ac:dyDescent="0.2">
      <c r="A47" s="10" t="s">
        <v>42</v>
      </c>
      <c r="B47" s="11">
        <v>3191287162</v>
      </c>
    </row>
    <row r="48" spans="1:4" x14ac:dyDescent="0.2">
      <c r="A48" s="8" t="s">
        <v>43</v>
      </c>
      <c r="B48" s="9">
        <f>B46-B47</f>
        <v>1989514178</v>
      </c>
    </row>
    <row r="49" spans="1:6" x14ac:dyDescent="0.2">
      <c r="A49" s="10" t="s">
        <v>44</v>
      </c>
      <c r="B49" s="11">
        <v>752744444</v>
      </c>
    </row>
    <row r="50" spans="1:6" x14ac:dyDescent="0.2">
      <c r="A50" s="10" t="s">
        <v>45</v>
      </c>
      <c r="B50" s="11">
        <v>178630359</v>
      </c>
      <c r="F50" s="12"/>
    </row>
    <row r="51" spans="1:6" x14ac:dyDescent="0.2">
      <c r="A51" s="8" t="s">
        <v>46</v>
      </c>
      <c r="B51" s="9">
        <f>B48-B49+B50</f>
        <v>1415400093</v>
      </c>
      <c r="F51" s="12"/>
    </row>
    <row r="52" spans="1:6" x14ac:dyDescent="0.2">
      <c r="A52" s="10" t="s">
        <v>47</v>
      </c>
      <c r="B52" s="11">
        <v>833455050</v>
      </c>
      <c r="F52" s="12"/>
    </row>
    <row r="53" spans="1:6" x14ac:dyDescent="0.2">
      <c r="A53" s="10" t="s">
        <v>48</v>
      </c>
      <c r="B53" s="11">
        <v>506789162</v>
      </c>
    </row>
    <row r="54" spans="1:6" x14ac:dyDescent="0.2">
      <c r="A54" s="8" t="s">
        <v>49</v>
      </c>
      <c r="B54" s="9">
        <f>B51-B52+B53</f>
        <v>1088734205</v>
      </c>
      <c r="D54" s="12"/>
    </row>
    <row r="55" spans="1:6" x14ac:dyDescent="0.2">
      <c r="A55" s="10" t="s">
        <v>50</v>
      </c>
      <c r="B55" s="11">
        <v>0</v>
      </c>
    </row>
    <row r="56" spans="1:6" x14ac:dyDescent="0.2">
      <c r="A56" s="10" t="s">
        <v>51</v>
      </c>
      <c r="B56" s="11">
        <v>30730577</v>
      </c>
    </row>
    <row r="57" spans="1:6" x14ac:dyDescent="0.2">
      <c r="A57" s="10" t="s">
        <v>52</v>
      </c>
      <c r="B57" s="11">
        <v>83965344</v>
      </c>
    </row>
    <row r="58" spans="1:6" x14ac:dyDescent="0.2">
      <c r="A58" s="8" t="s">
        <v>53</v>
      </c>
      <c r="B58" s="9">
        <v>974038284</v>
      </c>
    </row>
    <row r="59" spans="1:6" x14ac:dyDescent="0.2">
      <c r="D59" s="12"/>
    </row>
    <row r="60" spans="1:6" x14ac:dyDescent="0.2">
      <c r="D60" s="12"/>
    </row>
  </sheetData>
  <mergeCells count="9">
    <mergeCell ref="A42:B42"/>
    <mergeCell ref="A43:B43"/>
    <mergeCell ref="B44:B45"/>
    <mergeCell ref="A1:B1"/>
    <mergeCell ref="A2:B2"/>
    <mergeCell ref="A3:B3"/>
    <mergeCell ref="A7:B7"/>
    <mergeCell ref="A26:B26"/>
    <mergeCell ref="A41:B41"/>
  </mergeCells>
  <pageMargins left="1.37" right="0.2" top="0.39370078740157483" bottom="0.39370078740157483" header="0.51181102362204722" footer="0.51181102362204722"/>
  <pageSetup paperSize="9" orientation="portrait" r:id="rId1"/>
  <headerFooter alignWithMargins="0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 узб 2017г.</vt:lpstr>
      <vt:lpstr>осн рус 2017г.   </vt:lpstr>
      <vt:lpstr>'осн рус 2017г.   '!Область_печати</vt:lpstr>
      <vt:lpstr>'осн узб 2017г.'!Область_печати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AHROR</cp:lastModifiedBy>
  <cp:lastPrinted>2018-03-16T04:59:08Z</cp:lastPrinted>
  <dcterms:created xsi:type="dcterms:W3CDTF">2018-03-14T07:15:02Z</dcterms:created>
  <dcterms:modified xsi:type="dcterms:W3CDTF">2018-03-16T09:25:00Z</dcterms:modified>
</cp:coreProperties>
</file>